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表26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<sst xmlns="http://schemas.openxmlformats.org/spreadsheetml/2006/main" count="106" uniqueCount="67">
  <si>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-</t>
  </si>
  <si>
    <t>單位：新臺幣元</t>
  </si>
  <si>
    <r>
      <t>經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常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</si>
  <si>
    <r>
      <t>民國</t>
    </r>
    <r>
      <rPr>
        <sz val="11"/>
        <rFont val="Arial Narrow"/>
        <family val="2"/>
      </rPr>
      <t>62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</si>
  <si>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65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</si>
  <si>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70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</si>
  <si>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72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</si>
  <si>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73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</si>
  <si>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74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</si>
  <si>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75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</si>
  <si>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76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</si>
  <si>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77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</si>
  <si>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78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</si>
  <si>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79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</si>
  <si>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80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</si>
  <si>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81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</si>
  <si>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82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</si>
  <si>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83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</si>
  <si>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84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</si>
  <si>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85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</si>
  <si>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86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</si>
  <si>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87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</si>
  <si>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88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</si>
  <si>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90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</si>
  <si>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91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</si>
  <si>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92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</si>
  <si>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93</t>
    </r>
    <r>
      <rPr>
        <sz val="11"/>
        <rFont val="新細明體"/>
        <family val="1"/>
      </rPr>
      <t>年度</t>
    </r>
  </si>
  <si>
    <t>資料來源：本處會計室。</t>
  </si>
  <si>
    <t>計</t>
  </si>
  <si>
    <r>
      <t>總</t>
    </r>
    <r>
      <rPr>
        <sz val="11"/>
        <rFont val="Arial Narrow"/>
        <family val="2"/>
      </rPr>
      <t xml:space="preserve">        </t>
    </r>
    <r>
      <rPr>
        <sz val="11"/>
        <rFont val="新細明體"/>
        <family val="1"/>
      </rPr>
      <t>計</t>
    </r>
  </si>
  <si>
    <r>
      <t>人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事</t>
    </r>
    <r>
      <rPr>
        <sz val="11"/>
        <rFont val="Arial Narrow"/>
        <family val="2"/>
      </rPr>
      <t xml:space="preserve">   </t>
    </r>
    <r>
      <rPr>
        <sz val="11"/>
        <rFont val="新細明體"/>
        <family val="1"/>
      </rPr>
      <t>費</t>
    </r>
  </si>
  <si>
    <r>
      <t>一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般
經常費</t>
    </r>
  </si>
  <si>
    <r>
      <t>事務費及
業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務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費</t>
    </r>
  </si>
  <si>
    <r>
      <t>維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護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費</t>
    </r>
  </si>
  <si>
    <r>
      <t>旅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運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費</t>
    </r>
  </si>
  <si>
    <t>特別及
機密費</t>
  </si>
  <si>
    <r>
      <t>其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他</t>
    </r>
  </si>
  <si>
    <r>
      <t>設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備</t>
    </r>
    <r>
      <rPr>
        <sz val="11"/>
        <rFont val="Arial Narrow"/>
        <family val="2"/>
      </rPr>
      <t xml:space="preserve">   </t>
    </r>
    <r>
      <rPr>
        <sz val="11"/>
        <rFont val="新細明體"/>
        <family val="1"/>
      </rPr>
      <t>費</t>
    </r>
  </si>
  <si>
    <r>
      <t>工</t>
    </r>
    <r>
      <rPr>
        <sz val="11"/>
        <rFont val="Arial Narrow"/>
        <family val="2"/>
      </rPr>
      <t xml:space="preserve"> </t>
    </r>
    <r>
      <rPr>
        <sz val="11"/>
        <rFont val="新細明體"/>
        <family val="1"/>
      </rPr>
      <t>程</t>
    </r>
    <r>
      <rPr>
        <sz val="11"/>
        <rFont val="Arial Narrow"/>
        <family val="2"/>
      </rPr>
      <t xml:space="preserve"> </t>
    </r>
    <r>
      <rPr>
        <sz val="11"/>
        <rFont val="新細明體"/>
        <family val="1"/>
      </rPr>
      <t>費</t>
    </r>
  </si>
  <si>
    <r>
      <t>補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償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費</t>
    </r>
  </si>
  <si>
    <r>
      <t>資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本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支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出</t>
    </r>
  </si>
  <si>
    <r>
      <t xml:space="preserve"> </t>
    </r>
    <r>
      <rPr>
        <sz val="11"/>
        <rFont val="新細明體"/>
        <family val="1"/>
      </rPr>
      <t>會</t>
    </r>
    <r>
      <rPr>
        <sz val="11"/>
        <rFont val="新細明體"/>
        <family val="1"/>
      </rPr>
      <t>計</t>
    </r>
    <r>
      <rPr>
        <sz val="11"/>
        <rFont val="新細明體"/>
        <family val="1"/>
      </rPr>
      <t>年</t>
    </r>
    <r>
      <rPr>
        <sz val="11"/>
        <rFont val="新細明體"/>
        <family val="1"/>
      </rPr>
      <t>度</t>
    </r>
    <r>
      <rPr>
        <sz val="11"/>
        <rFont val="新細明體"/>
        <family val="1"/>
      </rPr>
      <t>別</t>
    </r>
  </si>
  <si>
    <r>
      <t>材</t>
    </r>
    <r>
      <rPr>
        <sz val="11"/>
        <rFont val="新細明體"/>
        <family val="1"/>
      </rPr>
      <t>料</t>
    </r>
    <r>
      <rPr>
        <sz val="11"/>
        <rFont val="新細明體"/>
        <family val="1"/>
      </rPr>
      <t>費</t>
    </r>
  </si>
  <si>
    <r>
      <t>購</t>
    </r>
    <r>
      <rPr>
        <sz val="11"/>
        <rFont val="新細明體"/>
        <family val="1"/>
      </rPr>
      <t>置</t>
    </r>
    <r>
      <rPr>
        <sz val="11"/>
        <rFont val="新細明體"/>
        <family val="1"/>
      </rPr>
      <t>費</t>
    </r>
  </si>
  <si>
    <t>補助及
獎勵費</t>
  </si>
  <si>
    <r>
      <t>民國</t>
    </r>
    <r>
      <rPr>
        <sz val="11"/>
        <rFont val="Arial Narrow"/>
        <family val="2"/>
      </rPr>
      <t>94</t>
    </r>
    <r>
      <rPr>
        <sz val="11"/>
        <rFont val="新細明體"/>
        <family val="1"/>
      </rPr>
      <t>年度</t>
    </r>
  </si>
  <si>
    <r>
      <t>民國</t>
    </r>
    <r>
      <rPr>
        <sz val="10"/>
        <rFont val="Arial Narrow"/>
        <family val="2"/>
      </rPr>
      <t>88</t>
    </r>
    <r>
      <rPr>
        <sz val="10"/>
        <rFont val="新細明體"/>
        <family val="1"/>
      </rPr>
      <t>年下半
年及</t>
    </r>
    <r>
      <rPr>
        <sz val="10"/>
        <rFont val="Arial Narrow"/>
        <family val="2"/>
      </rPr>
      <t>89</t>
    </r>
    <r>
      <rPr>
        <sz val="10"/>
        <rFont val="新細明體"/>
        <family val="1"/>
      </rPr>
      <t>年度</t>
    </r>
    <r>
      <rPr>
        <sz val="10"/>
        <rFont val="Arial Narrow"/>
        <family val="2"/>
      </rPr>
      <t xml:space="preserve">    </t>
    </r>
  </si>
  <si>
    <r>
      <t>民國</t>
    </r>
    <r>
      <rPr>
        <sz val="11"/>
        <rFont val="Arial Narrow"/>
        <family val="2"/>
      </rPr>
      <t>95</t>
    </r>
    <r>
      <rPr>
        <sz val="11"/>
        <rFont val="新細明體"/>
        <family val="1"/>
      </rPr>
      <t>年度</t>
    </r>
  </si>
  <si>
    <r>
      <t>民國</t>
    </r>
    <r>
      <rPr>
        <sz val="11"/>
        <rFont val="Arial Narrow"/>
        <family val="2"/>
      </rPr>
      <t>96年度</t>
    </r>
  </si>
  <si>
    <t>土        地</t>
  </si>
  <si>
    <t>會計年度別</t>
  </si>
  <si>
    <r>
      <t>經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常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</si>
  <si>
    <t>計</t>
  </si>
  <si>
    <r>
      <t>人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事</t>
    </r>
    <r>
      <rPr>
        <sz val="11"/>
        <rFont val="Arial Narrow"/>
        <family val="2"/>
      </rPr>
      <t xml:space="preserve">   </t>
    </r>
    <r>
      <rPr>
        <sz val="11"/>
        <rFont val="新細明體"/>
        <family val="1"/>
      </rPr>
      <t>費</t>
    </r>
  </si>
  <si>
    <r>
      <t>業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務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費</t>
    </r>
  </si>
  <si>
    <t>補助及獎勵費</t>
  </si>
  <si>
    <t>債務費</t>
  </si>
  <si>
    <t>預備金</t>
  </si>
  <si>
    <t>土      地</t>
  </si>
  <si>
    <r>
      <t>設</t>
    </r>
    <r>
      <rPr>
        <sz val="11"/>
        <rFont val="Arial Narrow"/>
        <family val="2"/>
      </rPr>
      <t xml:space="preserve">  </t>
    </r>
    <r>
      <rPr>
        <sz val="11"/>
        <rFont val="新細明體"/>
        <family val="1"/>
      </rPr>
      <t>備</t>
    </r>
    <r>
      <rPr>
        <sz val="11"/>
        <rFont val="Arial Narrow"/>
        <family val="2"/>
      </rPr>
      <t xml:space="preserve">   </t>
    </r>
    <r>
      <rPr>
        <sz val="11"/>
        <rFont val="新細明體"/>
        <family val="1"/>
      </rPr>
      <t>費</t>
    </r>
  </si>
  <si>
    <r>
      <t>工</t>
    </r>
    <r>
      <rPr>
        <sz val="11"/>
        <rFont val="Arial Narrow"/>
        <family val="2"/>
      </rPr>
      <t xml:space="preserve"> </t>
    </r>
    <r>
      <rPr>
        <sz val="11"/>
        <rFont val="新細明體"/>
        <family val="1"/>
      </rPr>
      <t>程</t>
    </r>
    <r>
      <rPr>
        <sz val="11"/>
        <rFont val="Arial Narrow"/>
        <family val="2"/>
      </rPr>
      <t xml:space="preserve"> </t>
    </r>
    <r>
      <rPr>
        <sz val="11"/>
        <rFont val="新細明體"/>
        <family val="1"/>
      </rPr>
      <t>費</t>
    </r>
  </si>
  <si>
    <r>
      <t>民國</t>
    </r>
    <r>
      <rPr>
        <sz val="11"/>
        <rFont val="Arial Narrow"/>
        <family val="2"/>
      </rPr>
      <t>97年度</t>
    </r>
  </si>
  <si>
    <r>
      <t>附</t>
    </r>
    <r>
      <rPr>
        <sz val="9"/>
        <rFont val="Arial Narrow"/>
        <family val="2"/>
      </rPr>
      <t xml:space="preserve">        </t>
    </r>
    <r>
      <rPr>
        <sz val="9"/>
        <rFont val="新細明體"/>
        <family val="1"/>
      </rPr>
      <t>註：</t>
    </r>
    <r>
      <rPr>
        <sz val="10"/>
        <rFont val="新細明體"/>
        <family val="1"/>
      </rPr>
      <t>①</t>
    </r>
    <r>
      <rPr>
        <sz val="9"/>
        <rFont val="新細明體"/>
        <family val="1"/>
      </rPr>
      <t>本表數字經四捨五入整理。</t>
    </r>
  </si>
  <si>
    <r>
      <t>表26、臺北市監理處歷年歲出決算─按用途別分</t>
    </r>
    <r>
      <rPr>
        <b/>
        <sz val="10"/>
        <rFont val="華康楷書體W5(P)"/>
        <family val="4"/>
      </rPr>
      <t></t>
    </r>
  </si>
  <si>
    <r>
      <t>民國</t>
    </r>
    <r>
      <rPr>
        <sz val="11"/>
        <rFont val="Arial Narrow"/>
        <family val="2"/>
      </rPr>
      <t>98年度</t>
    </r>
  </si>
  <si>
    <r>
      <t>民國</t>
    </r>
    <r>
      <rPr>
        <sz val="11"/>
        <rFont val="Arial Narrow"/>
        <family val="2"/>
      </rPr>
      <t>99</t>
    </r>
    <r>
      <rPr>
        <sz val="11"/>
        <rFont val="新細明體"/>
        <family val="1"/>
      </rPr>
      <t>年度</t>
    </r>
  </si>
  <si>
    <r>
      <t>民國</t>
    </r>
    <r>
      <rPr>
        <b/>
        <sz val="11"/>
        <rFont val="Arial Narrow"/>
        <family val="2"/>
      </rPr>
      <t>100年度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</si>
</sst>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\1"/>
    <numFmt numFmtId="185" formatCode="0.0000"/>
    <numFmt numFmtId="186" formatCode="\-.000\1"/>
    <numFmt numFmtId="187" formatCode="\-#,##0"/>
    <numFmt numFmtId="188" formatCode="#,##0.0"/>
    <numFmt numFmtId="189" formatCode="#,##0_ "/>
    <numFmt numFmtId="190" formatCode="_(* #,##0.0_);_(* \(#,##0.0\);_(* &quot;-&quot;??_);_(@_)"/>
    <numFmt numFmtId="191" formatCode="_(* #,##0_);_(* \(#,##0\);_(* &quot;-&quot;??_);_(@_)"/>
    <numFmt numFmtId="192" formatCode="0_);[Red]\(0\)"/>
    <numFmt numFmtId="193" formatCode="0_);\(0\)"/>
    <numFmt numFmtId="194" formatCode="#,##0.00_ 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Narrow"/>
      <family val="2"/>
    </font>
    <font>
      <sz val="22"/>
      <name val="Arial Narrow"/>
      <family val="2"/>
    </font>
    <font>
      <b/>
      <sz val="10"/>
      <name val="華康楷書體W5(P)"/>
      <family val="4"/>
    </font>
    <font>
      <b/>
      <sz val="20"/>
      <name val="華康楷書體W5"/>
      <family val="4"/>
    </font>
    <font>
      <b/>
      <sz val="22"/>
      <name val="華康楷書體W5"/>
      <family val="4"/>
    </font>
    <font>
      <sz val="12"/>
      <name val="Arial Narrow"/>
      <family val="2"/>
    </font>
    <font>
      <sz val="10"/>
      <name val="Arial Narrow"/>
      <family val="2"/>
    </font>
    <font>
      <sz val="11"/>
      <name val="Times New Roman"/>
      <family val="1"/>
    </font>
    <font>
      <sz val="12"/>
      <name val="新細明體"/>
      <family val="1"/>
    </font>
    <font>
      <sz val="9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0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sz val="8.5"/>
      <name val="Times New Roman"/>
      <family val="1"/>
    </font>
    <font>
      <sz val="11"/>
      <name val="細明體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7" fillId="0" borderId="0" xfId="16" applyFont="1" applyAlignment="1">
      <alignment horizontal="left"/>
    </xf>
    <xf numFmtId="181" fontId="7" fillId="0" borderId="0" xfId="16" applyFont="1" applyAlignment="1">
      <alignment/>
    </xf>
    <xf numFmtId="181" fontId="7" fillId="0" borderId="0" xfId="16" applyFont="1" applyAlignment="1">
      <alignment horizontal="right"/>
    </xf>
    <xf numFmtId="181" fontId="8" fillId="0" borderId="0" xfId="16" applyFont="1" applyAlignment="1">
      <alignment horizontal="center" vertical="center"/>
    </xf>
    <xf numFmtId="181" fontId="9" fillId="0" borderId="0" xfId="16" applyFont="1" applyAlignment="1">
      <alignment horizontal="center" vertical="center"/>
    </xf>
    <xf numFmtId="181" fontId="12" fillId="0" borderId="0" xfId="16" applyFont="1" applyAlignment="1">
      <alignment/>
    </xf>
    <xf numFmtId="181" fontId="13" fillId="0" borderId="0" xfId="16" applyFont="1" applyAlignment="1">
      <alignment horizontal="center" vertical="center"/>
    </xf>
    <xf numFmtId="181" fontId="8" fillId="0" borderId="0" xfId="16" applyFont="1" applyAlignment="1">
      <alignment/>
    </xf>
    <xf numFmtId="181" fontId="8" fillId="0" borderId="0" xfId="16" applyFont="1" applyAlignment="1">
      <alignment horizontal="right"/>
    </xf>
    <xf numFmtId="181" fontId="8" fillId="0" borderId="0" xfId="16" applyFont="1" applyAlignment="1">
      <alignment horizontal="left"/>
    </xf>
    <xf numFmtId="181" fontId="16" fillId="0" borderId="0" xfId="16" applyFont="1" applyAlignment="1">
      <alignment horizontal="center" vertical="center" wrapText="1"/>
    </xf>
    <xf numFmtId="181" fontId="14" fillId="0" borderId="0" xfId="16" applyFont="1" applyAlignment="1">
      <alignment horizontal="center" vertical="center"/>
    </xf>
    <xf numFmtId="181" fontId="18" fillId="0" borderId="0" xfId="16" applyFont="1" applyAlignment="1">
      <alignment vertical="center"/>
    </xf>
    <xf numFmtId="181" fontId="19" fillId="0" borderId="0" xfId="1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14" fillId="0" borderId="0" xfId="16" applyFont="1" applyAlignment="1">
      <alignment horizontal="left" vertical="center"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 horizontal="right" vertical="center"/>
    </xf>
    <xf numFmtId="181" fontId="18" fillId="0" borderId="0" xfId="16" applyFont="1" applyBorder="1" applyAlignment="1">
      <alignment vertical="center"/>
    </xf>
    <xf numFmtId="181" fontId="21" fillId="0" borderId="0" xfId="16" applyFont="1" applyBorder="1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181" fontId="17" fillId="0" borderId="0" xfId="16" applyFont="1" applyAlignment="1">
      <alignment/>
    </xf>
    <xf numFmtId="181" fontId="17" fillId="0" borderId="0" xfId="16" applyFont="1" applyAlignment="1">
      <alignment horizontal="right"/>
    </xf>
    <xf numFmtId="181" fontId="16" fillId="0" borderId="0" xfId="16" applyFont="1" applyAlignment="1">
      <alignment/>
    </xf>
    <xf numFmtId="181" fontId="0" fillId="0" borderId="0" xfId="16" applyAlignment="1">
      <alignment/>
    </xf>
    <xf numFmtId="181" fontId="0" fillId="0" borderId="0" xfId="16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181" fontId="8" fillId="3" borderId="0" xfId="16" applyFont="1" applyFill="1" applyAlignment="1">
      <alignment vertical="center"/>
    </xf>
    <xf numFmtId="181" fontId="8" fillId="3" borderId="0" xfId="16" applyFont="1" applyFill="1" applyAlignment="1">
      <alignment horizontal="right" vertical="center"/>
    </xf>
    <xf numFmtId="181" fontId="8" fillId="3" borderId="0" xfId="16" applyFont="1" applyFill="1" applyBorder="1" applyAlignment="1">
      <alignment vertical="center"/>
    </xf>
    <xf numFmtId="181" fontId="8" fillId="3" borderId="0" xfId="16" applyFont="1" applyFill="1" applyBorder="1" applyAlignment="1">
      <alignment horizontal="right" vertical="center"/>
    </xf>
    <xf numFmtId="181" fontId="8" fillId="3" borderId="2" xfId="16" applyFont="1" applyFill="1" applyBorder="1" applyAlignment="1">
      <alignment vertical="center"/>
    </xf>
    <xf numFmtId="181" fontId="8" fillId="3" borderId="3" xfId="16" applyFont="1" applyFill="1" applyBorder="1" applyAlignment="1">
      <alignment vertical="center"/>
    </xf>
    <xf numFmtId="181" fontId="18" fillId="3" borderId="0" xfId="16" applyFont="1" applyFill="1" applyBorder="1" applyAlignment="1">
      <alignment vertical="center"/>
    </xf>
    <xf numFmtId="181" fontId="19" fillId="3" borderId="0" xfId="16" applyFont="1" applyFill="1" applyBorder="1" applyAlignment="1">
      <alignment vertical="center"/>
    </xf>
    <xf numFmtId="181" fontId="21" fillId="3" borderId="0" xfId="16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81" fontId="8" fillId="3" borderId="0" xfId="1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181" fontId="25" fillId="0" borderId="0" xfId="16" applyFont="1" applyBorder="1" applyAlignment="1">
      <alignment vertical="center"/>
    </xf>
    <xf numFmtId="181" fontId="19" fillId="0" borderId="0" xfId="16" applyFont="1" applyBorder="1" applyAlignment="1">
      <alignment vertical="center"/>
    </xf>
    <xf numFmtId="181" fontId="19" fillId="3" borderId="0" xfId="16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1" fontId="8" fillId="3" borderId="3" xfId="16" applyFont="1" applyFill="1" applyBorder="1" applyAlignment="1">
      <alignment horizontal="center" vertical="center"/>
    </xf>
    <xf numFmtId="181" fontId="8" fillId="3" borderId="0" xfId="1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81" fontId="23" fillId="4" borderId="5" xfId="16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30">
      <selection activeCell="E45" sqref="E45"/>
    </sheetView>
  </sheetViews>
  <sheetFormatPr defaultColWidth="9.00390625" defaultRowHeight="15.75"/>
  <cols>
    <col min="1" max="1" width="11.375" style="25" customWidth="1"/>
    <col min="2" max="2" width="10.375" style="26" customWidth="1"/>
    <col min="3" max="3" width="10.50390625" style="26" customWidth="1"/>
    <col min="4" max="4" width="10.375" style="26" customWidth="1"/>
    <col min="5" max="5" width="8.75390625" style="26" customWidth="1"/>
    <col min="6" max="6" width="10.375" style="26" customWidth="1"/>
    <col min="7" max="8" width="9.50390625" style="26" customWidth="1"/>
    <col min="9" max="9" width="7.125" style="26" customWidth="1"/>
    <col min="10" max="10" width="7.625" style="26" customWidth="1"/>
    <col min="11" max="11" width="7.375" style="26" customWidth="1"/>
    <col min="12" max="12" width="7.625" style="27" customWidth="1"/>
    <col min="13" max="13" width="10.50390625" style="27" customWidth="1"/>
    <col min="14" max="15" width="10.375" style="26" customWidth="1"/>
    <col min="16" max="16" width="9.75390625" style="26" customWidth="1"/>
    <col min="17" max="17" width="9.50390625" style="27" customWidth="1"/>
    <col min="18" max="18" width="9.75390625" style="27" customWidth="1"/>
    <col min="19" max="19" width="4.125" style="7" customWidth="1"/>
    <col min="20" max="16384" width="12.00390625" style="26" customWidth="1"/>
  </cols>
  <sheetData>
    <row r="1" spans="1:19" s="2" customFormat="1" ht="12" customHeight="1">
      <c r="A1" s="1"/>
      <c r="L1" s="3"/>
      <c r="M1" s="3"/>
      <c r="Q1" s="3"/>
      <c r="R1" s="3"/>
      <c r="S1" s="4"/>
    </row>
    <row r="2" spans="1:19" s="6" customFormat="1" ht="24.75" customHeight="1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"/>
    </row>
    <row r="3" spans="12:19" s="8" customFormat="1" ht="16.5" customHeight="1" thickBot="1">
      <c r="L3" s="9"/>
      <c r="M3" s="9"/>
      <c r="P3" s="10"/>
      <c r="Q3" s="9"/>
      <c r="R3" s="3" t="s">
        <v>1</v>
      </c>
      <c r="S3" s="7"/>
    </row>
    <row r="4" spans="1:19" s="11" customFormat="1" ht="24.75" customHeight="1">
      <c r="A4" s="61" t="s">
        <v>41</v>
      </c>
      <c r="B4" s="60" t="s">
        <v>29</v>
      </c>
      <c r="C4" s="58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50" t="s">
        <v>40</v>
      </c>
      <c r="O4" s="50"/>
      <c r="P4" s="51"/>
      <c r="Q4" s="51"/>
      <c r="R4" s="52"/>
      <c r="S4" s="4"/>
    </row>
    <row r="5" spans="1:19" s="11" customFormat="1" ht="42" customHeight="1" thickBot="1">
      <c r="A5" s="62"/>
      <c r="B5" s="54"/>
      <c r="C5" s="43" t="s">
        <v>28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28" t="s">
        <v>42</v>
      </c>
      <c r="J5" s="43" t="s">
        <v>43</v>
      </c>
      <c r="K5" s="43" t="s">
        <v>35</v>
      </c>
      <c r="L5" s="43" t="s">
        <v>36</v>
      </c>
      <c r="M5" s="43" t="s">
        <v>44</v>
      </c>
      <c r="N5" s="43" t="s">
        <v>28</v>
      </c>
      <c r="O5" s="43" t="s">
        <v>49</v>
      </c>
      <c r="P5" s="43" t="s">
        <v>37</v>
      </c>
      <c r="Q5" s="43" t="s">
        <v>38</v>
      </c>
      <c r="R5" s="44" t="s">
        <v>39</v>
      </c>
      <c r="S5" s="12"/>
    </row>
    <row r="6" spans="1:19" s="13" customFormat="1" ht="25.5" customHeight="1">
      <c r="A6" s="39" t="s">
        <v>3</v>
      </c>
      <c r="B6" s="29">
        <f aca="true" t="shared" si="0" ref="B6:B11">C6+N6</f>
        <v>39217034</v>
      </c>
      <c r="C6" s="29">
        <f aca="true" t="shared" si="1" ref="C6:C11">SUM(D6:M6)</f>
        <v>18509945</v>
      </c>
      <c r="D6" s="29">
        <v>7535756</v>
      </c>
      <c r="E6" s="30" t="s">
        <v>0</v>
      </c>
      <c r="F6" s="29">
        <v>2752196</v>
      </c>
      <c r="G6" s="29">
        <v>299239</v>
      </c>
      <c r="H6" s="29">
        <v>237440</v>
      </c>
      <c r="I6" s="30" t="s">
        <v>0</v>
      </c>
      <c r="J6" s="29">
        <v>147987</v>
      </c>
      <c r="K6" s="29">
        <v>109747</v>
      </c>
      <c r="L6" s="30" t="s">
        <v>0</v>
      </c>
      <c r="M6" s="29">
        <v>7427580</v>
      </c>
      <c r="N6" s="29">
        <f>P6+Q6</f>
        <v>20707089</v>
      </c>
      <c r="O6" s="29">
        <v>0</v>
      </c>
      <c r="P6" s="29">
        <v>10782877</v>
      </c>
      <c r="Q6" s="30">
        <v>9924212</v>
      </c>
      <c r="R6" s="30" t="s">
        <v>0</v>
      </c>
      <c r="S6" s="12"/>
    </row>
    <row r="7" spans="1:19" s="13" customFormat="1" ht="25.5" customHeight="1">
      <c r="A7" s="39" t="s">
        <v>4</v>
      </c>
      <c r="B7" s="29">
        <f t="shared" si="0"/>
        <v>45447178</v>
      </c>
      <c r="C7" s="29">
        <f t="shared" si="1"/>
        <v>28854719</v>
      </c>
      <c r="D7" s="29">
        <v>19327545</v>
      </c>
      <c r="E7" s="29">
        <v>753533</v>
      </c>
      <c r="F7" s="29">
        <v>6666638</v>
      </c>
      <c r="G7" s="29">
        <v>687117</v>
      </c>
      <c r="H7" s="29">
        <v>312574</v>
      </c>
      <c r="I7" s="30" t="s">
        <v>0</v>
      </c>
      <c r="J7" s="29">
        <v>186140</v>
      </c>
      <c r="K7" s="29">
        <v>59980</v>
      </c>
      <c r="L7" s="30" t="s">
        <v>0</v>
      </c>
      <c r="M7" s="30">
        <v>861192</v>
      </c>
      <c r="N7" s="29">
        <f>P7+Q7</f>
        <v>16592459</v>
      </c>
      <c r="O7" s="29">
        <v>0</v>
      </c>
      <c r="P7" s="29">
        <v>1200353</v>
      </c>
      <c r="Q7" s="30">
        <v>15392106</v>
      </c>
      <c r="R7" s="30" t="s">
        <v>0</v>
      </c>
      <c r="S7" s="12"/>
    </row>
    <row r="8" spans="1:19" s="13" customFormat="1" ht="25.5" customHeight="1">
      <c r="A8" s="39" t="s">
        <v>5</v>
      </c>
      <c r="B8" s="29">
        <f t="shared" si="0"/>
        <v>186301771</v>
      </c>
      <c r="C8" s="29">
        <f t="shared" si="1"/>
        <v>80490306</v>
      </c>
      <c r="D8" s="29">
        <v>42551016</v>
      </c>
      <c r="E8" s="29">
        <v>849096</v>
      </c>
      <c r="F8" s="29">
        <v>31244784</v>
      </c>
      <c r="G8" s="29">
        <v>2642945</v>
      </c>
      <c r="H8" s="29">
        <v>2452761</v>
      </c>
      <c r="I8" s="29">
        <v>30390</v>
      </c>
      <c r="J8" s="29">
        <v>120464</v>
      </c>
      <c r="K8" s="29">
        <v>90000</v>
      </c>
      <c r="L8" s="30" t="s">
        <v>0</v>
      </c>
      <c r="M8" s="30">
        <v>508850</v>
      </c>
      <c r="N8" s="29">
        <f>P8+Q8+R8</f>
        <v>105811465</v>
      </c>
      <c r="O8" s="29">
        <v>0</v>
      </c>
      <c r="P8" s="29">
        <v>4808955</v>
      </c>
      <c r="Q8" s="30">
        <v>90373356</v>
      </c>
      <c r="R8" s="30">
        <v>10629154</v>
      </c>
      <c r="S8" s="4"/>
    </row>
    <row r="9" spans="1:19" s="13" customFormat="1" ht="25.5" customHeight="1" hidden="1">
      <c r="A9" s="39" t="s">
        <v>6</v>
      </c>
      <c r="B9" s="29">
        <f t="shared" si="0"/>
        <v>103333462</v>
      </c>
      <c r="C9" s="29">
        <f t="shared" si="1"/>
        <v>102372232</v>
      </c>
      <c r="D9" s="29">
        <v>61570719</v>
      </c>
      <c r="E9" s="29">
        <v>1157437</v>
      </c>
      <c r="F9" s="29">
        <v>33243050</v>
      </c>
      <c r="G9" s="29">
        <v>2879585</v>
      </c>
      <c r="H9" s="29">
        <v>2735227</v>
      </c>
      <c r="I9" s="29">
        <v>42130</v>
      </c>
      <c r="J9" s="29">
        <v>61733</v>
      </c>
      <c r="K9" s="29">
        <v>131941</v>
      </c>
      <c r="L9" s="30" t="s">
        <v>0</v>
      </c>
      <c r="M9" s="30">
        <v>550410</v>
      </c>
      <c r="N9" s="29">
        <f>P9</f>
        <v>961230</v>
      </c>
      <c r="O9" s="29">
        <v>0</v>
      </c>
      <c r="P9" s="29">
        <v>961230</v>
      </c>
      <c r="Q9" s="30" t="s">
        <v>0</v>
      </c>
      <c r="R9" s="30" t="s">
        <v>0</v>
      </c>
      <c r="S9" s="14"/>
    </row>
    <row r="10" spans="1:19" s="13" customFormat="1" ht="25.5" customHeight="1" hidden="1">
      <c r="A10" s="39" t="s">
        <v>7</v>
      </c>
      <c r="B10" s="29">
        <f t="shared" si="0"/>
        <v>154070173</v>
      </c>
      <c r="C10" s="29">
        <f t="shared" si="1"/>
        <v>148535420</v>
      </c>
      <c r="D10" s="29">
        <v>73643713</v>
      </c>
      <c r="E10" s="29">
        <v>1461186</v>
      </c>
      <c r="F10" s="29">
        <v>66324199</v>
      </c>
      <c r="G10" s="29">
        <v>3043186</v>
      </c>
      <c r="H10" s="29">
        <v>3057987</v>
      </c>
      <c r="I10" s="29">
        <v>42648</v>
      </c>
      <c r="J10" s="29">
        <v>203997</v>
      </c>
      <c r="K10" s="29">
        <v>130785</v>
      </c>
      <c r="L10" s="30" t="s">
        <v>0</v>
      </c>
      <c r="M10" s="30">
        <v>627719</v>
      </c>
      <c r="N10" s="29">
        <f>P10</f>
        <v>5534753</v>
      </c>
      <c r="O10" s="29">
        <v>0</v>
      </c>
      <c r="P10" s="29">
        <v>5534753</v>
      </c>
      <c r="Q10" s="30" t="s">
        <v>0</v>
      </c>
      <c r="R10" s="30" t="s">
        <v>0</v>
      </c>
      <c r="S10" s="4"/>
    </row>
    <row r="11" spans="1:19" s="13" customFormat="1" ht="25.5" customHeight="1" hidden="1">
      <c r="A11" s="39" t="s">
        <v>8</v>
      </c>
      <c r="B11" s="29">
        <f t="shared" si="0"/>
        <v>182438590</v>
      </c>
      <c r="C11" s="29">
        <f t="shared" si="1"/>
        <v>167477250</v>
      </c>
      <c r="D11" s="29">
        <v>95334729</v>
      </c>
      <c r="E11" s="29">
        <v>1567072</v>
      </c>
      <c r="F11" s="29">
        <v>62668749</v>
      </c>
      <c r="G11" s="29">
        <v>2827980</v>
      </c>
      <c r="H11" s="29">
        <v>3918072</v>
      </c>
      <c r="I11" s="29">
        <v>36850</v>
      </c>
      <c r="J11" s="29">
        <v>248548</v>
      </c>
      <c r="K11" s="29">
        <v>132000</v>
      </c>
      <c r="L11" s="30" t="s">
        <v>0</v>
      </c>
      <c r="M11" s="30">
        <v>743250</v>
      </c>
      <c r="N11" s="29">
        <f>P11+Q11</f>
        <v>14961340</v>
      </c>
      <c r="O11" s="29">
        <v>0</v>
      </c>
      <c r="P11" s="29">
        <v>7826260</v>
      </c>
      <c r="Q11" s="30">
        <v>7135080</v>
      </c>
      <c r="R11" s="30" t="s">
        <v>0</v>
      </c>
      <c r="S11" s="4"/>
    </row>
    <row r="12" spans="1:19" s="13" customFormat="1" ht="25.5" customHeight="1">
      <c r="A12" s="39" t="s">
        <v>9</v>
      </c>
      <c r="B12" s="29">
        <f aca="true" t="shared" si="2" ref="B12:B17">C12+N12</f>
        <v>217298307</v>
      </c>
      <c r="C12" s="29">
        <f aca="true" t="shared" si="3" ref="C12:C17">SUM(D12:M12)</f>
        <v>200684779</v>
      </c>
      <c r="D12" s="29">
        <v>105586075</v>
      </c>
      <c r="E12" s="29">
        <v>1515947</v>
      </c>
      <c r="F12" s="29">
        <v>83966391</v>
      </c>
      <c r="G12" s="29">
        <v>4083578</v>
      </c>
      <c r="H12" s="29">
        <v>4208683</v>
      </c>
      <c r="I12" s="29">
        <v>42490</v>
      </c>
      <c r="J12" s="29">
        <v>335551</v>
      </c>
      <c r="K12" s="29">
        <v>186829</v>
      </c>
      <c r="L12" s="30" t="s">
        <v>0</v>
      </c>
      <c r="M12" s="30">
        <v>759235</v>
      </c>
      <c r="N12" s="29">
        <f>P12+Q12</f>
        <v>16613528</v>
      </c>
      <c r="O12" s="29">
        <v>0</v>
      </c>
      <c r="P12" s="29">
        <v>2304670</v>
      </c>
      <c r="Q12" s="30">
        <v>14308858</v>
      </c>
      <c r="R12" s="30" t="s">
        <v>0</v>
      </c>
      <c r="S12" s="4"/>
    </row>
    <row r="13" spans="1:19" s="13" customFormat="1" ht="25.5" customHeight="1" hidden="1">
      <c r="A13" s="39" t="s">
        <v>10</v>
      </c>
      <c r="B13" s="29">
        <f t="shared" si="2"/>
        <v>220653500</v>
      </c>
      <c r="C13" s="29">
        <f t="shared" si="3"/>
        <v>194912718</v>
      </c>
      <c r="D13" s="29">
        <v>105549344</v>
      </c>
      <c r="E13" s="29">
        <v>1537062</v>
      </c>
      <c r="F13" s="29">
        <v>76313210</v>
      </c>
      <c r="G13" s="29">
        <v>5463223</v>
      </c>
      <c r="H13" s="29">
        <v>4867049</v>
      </c>
      <c r="I13" s="29">
        <v>41661</v>
      </c>
      <c r="J13" s="29">
        <v>164353</v>
      </c>
      <c r="K13" s="29">
        <v>191996</v>
      </c>
      <c r="L13" s="30" t="s">
        <v>0</v>
      </c>
      <c r="M13" s="30">
        <v>784820</v>
      </c>
      <c r="N13" s="29">
        <f>P13+Q13</f>
        <v>25740782</v>
      </c>
      <c r="O13" s="29">
        <v>0</v>
      </c>
      <c r="P13" s="29">
        <v>24675518</v>
      </c>
      <c r="Q13" s="30">
        <v>1065264</v>
      </c>
      <c r="R13" s="30" t="s">
        <v>0</v>
      </c>
      <c r="S13" s="4"/>
    </row>
    <row r="14" spans="1:19" s="13" customFormat="1" ht="25.5" customHeight="1" hidden="1">
      <c r="A14" s="39" t="s">
        <v>11</v>
      </c>
      <c r="B14" s="29">
        <f t="shared" si="2"/>
        <v>223728776</v>
      </c>
      <c r="C14" s="29">
        <f t="shared" si="3"/>
        <v>188767732</v>
      </c>
      <c r="D14" s="29">
        <v>97662872</v>
      </c>
      <c r="E14" s="29">
        <v>1581409</v>
      </c>
      <c r="F14" s="29">
        <v>76440429</v>
      </c>
      <c r="G14" s="29">
        <v>6793433</v>
      </c>
      <c r="H14" s="29">
        <v>4678813</v>
      </c>
      <c r="I14" s="29">
        <v>42073</v>
      </c>
      <c r="J14" s="29">
        <v>574316</v>
      </c>
      <c r="K14" s="29">
        <v>192000</v>
      </c>
      <c r="L14" s="30" t="s">
        <v>0</v>
      </c>
      <c r="M14" s="30">
        <v>802387</v>
      </c>
      <c r="N14" s="29">
        <f>P14+Q14+R14</f>
        <v>34961044</v>
      </c>
      <c r="O14" s="29">
        <v>0</v>
      </c>
      <c r="P14" s="29">
        <v>13575467</v>
      </c>
      <c r="Q14" s="30">
        <v>21164697</v>
      </c>
      <c r="R14" s="30">
        <v>220880</v>
      </c>
      <c r="S14" s="4"/>
    </row>
    <row r="15" spans="1:19" s="13" customFormat="1" ht="25.5" customHeight="1" hidden="1">
      <c r="A15" s="39" t="s">
        <v>12</v>
      </c>
      <c r="B15" s="29">
        <f t="shared" si="2"/>
        <v>309615370</v>
      </c>
      <c r="C15" s="29">
        <f t="shared" si="3"/>
        <v>231349443</v>
      </c>
      <c r="D15" s="29">
        <v>131806879</v>
      </c>
      <c r="E15" s="29">
        <v>1563893</v>
      </c>
      <c r="F15" s="29">
        <v>78555823</v>
      </c>
      <c r="G15" s="29">
        <v>12729656</v>
      </c>
      <c r="H15" s="29">
        <v>5268303</v>
      </c>
      <c r="I15" s="29">
        <v>42237</v>
      </c>
      <c r="J15" s="29">
        <v>350029</v>
      </c>
      <c r="K15" s="29">
        <v>250516</v>
      </c>
      <c r="L15" s="30" t="s">
        <v>0</v>
      </c>
      <c r="M15" s="30">
        <v>782107</v>
      </c>
      <c r="N15" s="29">
        <f>P15+Q15</f>
        <v>78265927</v>
      </c>
      <c r="O15" s="29">
        <v>0</v>
      </c>
      <c r="P15" s="29">
        <v>73188031</v>
      </c>
      <c r="Q15" s="30">
        <v>5077896</v>
      </c>
      <c r="R15" s="30" t="s">
        <v>0</v>
      </c>
      <c r="S15" s="4"/>
    </row>
    <row r="16" spans="1:19" s="13" customFormat="1" ht="25.5" customHeight="1" hidden="1">
      <c r="A16" s="39" t="s">
        <v>13</v>
      </c>
      <c r="B16" s="29">
        <f t="shared" si="2"/>
        <v>263015205</v>
      </c>
      <c r="C16" s="29">
        <f t="shared" si="3"/>
        <v>254322044</v>
      </c>
      <c r="D16" s="29">
        <v>144262723</v>
      </c>
      <c r="E16" s="29">
        <v>1540734</v>
      </c>
      <c r="F16" s="29">
        <v>86982767</v>
      </c>
      <c r="G16" s="29">
        <v>14003011</v>
      </c>
      <c r="H16" s="29">
        <v>5617371</v>
      </c>
      <c r="I16" s="29">
        <v>41670</v>
      </c>
      <c r="J16" s="29">
        <v>697092</v>
      </c>
      <c r="K16" s="29">
        <v>377986</v>
      </c>
      <c r="L16" s="30" t="s">
        <v>0</v>
      </c>
      <c r="M16" s="30">
        <v>798690</v>
      </c>
      <c r="N16" s="29">
        <f>P16+Q16</f>
        <v>8693161</v>
      </c>
      <c r="O16" s="29">
        <v>0</v>
      </c>
      <c r="P16" s="29">
        <v>5844101</v>
      </c>
      <c r="Q16" s="30">
        <v>2849060</v>
      </c>
      <c r="R16" s="30" t="s">
        <v>0</v>
      </c>
      <c r="S16" s="4"/>
    </row>
    <row r="17" spans="1:19" s="13" customFormat="1" ht="25.5" customHeight="1">
      <c r="A17" s="39" t="s">
        <v>14</v>
      </c>
      <c r="B17" s="29">
        <f t="shared" si="2"/>
        <v>293466151</v>
      </c>
      <c r="C17" s="29">
        <f t="shared" si="3"/>
        <v>283066951</v>
      </c>
      <c r="D17" s="29">
        <v>173896640</v>
      </c>
      <c r="E17" s="29">
        <v>929809</v>
      </c>
      <c r="F17" s="29">
        <v>83469435</v>
      </c>
      <c r="G17" s="29">
        <v>15414654</v>
      </c>
      <c r="H17" s="29">
        <v>7225484</v>
      </c>
      <c r="I17" s="29">
        <v>14980</v>
      </c>
      <c r="J17" s="29">
        <v>331186</v>
      </c>
      <c r="K17" s="29">
        <v>377867</v>
      </c>
      <c r="L17" s="30">
        <v>620425</v>
      </c>
      <c r="M17" s="30">
        <v>786471</v>
      </c>
      <c r="N17" s="29">
        <f>P17+Q17</f>
        <v>10399200</v>
      </c>
      <c r="O17" s="29">
        <v>0</v>
      </c>
      <c r="P17" s="29">
        <v>8623200</v>
      </c>
      <c r="Q17" s="30">
        <v>1776000</v>
      </c>
      <c r="R17" s="30" t="s">
        <v>0</v>
      </c>
      <c r="S17" s="4"/>
    </row>
    <row r="18" spans="1:19" s="13" customFormat="1" ht="25.5" customHeight="1" hidden="1">
      <c r="A18" s="39" t="s">
        <v>15</v>
      </c>
      <c r="B18" s="29">
        <f aca="true" t="shared" si="4" ref="B18:B24">C18+N18</f>
        <v>317253159</v>
      </c>
      <c r="C18" s="29">
        <f aca="true" t="shared" si="5" ref="C18:C24">SUM(D18:M18)</f>
        <v>313487459</v>
      </c>
      <c r="D18" s="29">
        <v>191577431</v>
      </c>
      <c r="E18" s="29">
        <v>1252848</v>
      </c>
      <c r="F18" s="29">
        <v>95781310</v>
      </c>
      <c r="G18" s="29">
        <v>15240366</v>
      </c>
      <c r="H18" s="29">
        <v>7048849</v>
      </c>
      <c r="I18" s="29">
        <v>6750</v>
      </c>
      <c r="J18" s="29">
        <v>708047</v>
      </c>
      <c r="K18" s="29">
        <v>377997</v>
      </c>
      <c r="L18" s="30">
        <v>726050</v>
      </c>
      <c r="M18" s="30">
        <v>767811</v>
      </c>
      <c r="N18" s="29">
        <f aca="true" t="shared" si="6" ref="N18:N24">P18+Q18</f>
        <v>3765700</v>
      </c>
      <c r="O18" s="29">
        <v>0</v>
      </c>
      <c r="P18" s="29">
        <v>3090700</v>
      </c>
      <c r="Q18" s="30">
        <v>675000</v>
      </c>
      <c r="R18" s="30" t="s">
        <v>0</v>
      </c>
      <c r="S18" s="4"/>
    </row>
    <row r="19" spans="1:19" s="13" customFormat="1" ht="25.5" customHeight="1" hidden="1">
      <c r="A19" s="39" t="s">
        <v>16</v>
      </c>
      <c r="B19" s="29">
        <f t="shared" si="4"/>
        <v>347545817</v>
      </c>
      <c r="C19" s="29">
        <f t="shared" si="5"/>
        <v>343216750</v>
      </c>
      <c r="D19" s="29">
        <v>209356733</v>
      </c>
      <c r="E19" s="29">
        <v>1395187</v>
      </c>
      <c r="F19" s="29">
        <v>104503850</v>
      </c>
      <c r="G19" s="29">
        <v>18534714</v>
      </c>
      <c r="H19" s="29">
        <v>7160867</v>
      </c>
      <c r="I19" s="29">
        <v>7070</v>
      </c>
      <c r="J19" s="29">
        <v>494726</v>
      </c>
      <c r="K19" s="29">
        <v>377883</v>
      </c>
      <c r="L19" s="30">
        <v>625920</v>
      </c>
      <c r="M19" s="30">
        <v>759800</v>
      </c>
      <c r="N19" s="29">
        <f t="shared" si="6"/>
        <v>4329067</v>
      </c>
      <c r="O19" s="29">
        <v>0</v>
      </c>
      <c r="P19" s="29">
        <v>1993699</v>
      </c>
      <c r="Q19" s="30">
        <v>2335368</v>
      </c>
      <c r="R19" s="30" t="s">
        <v>0</v>
      </c>
      <c r="S19" s="4"/>
    </row>
    <row r="20" spans="1:19" s="13" customFormat="1" ht="25.5" customHeight="1" hidden="1">
      <c r="A20" s="39" t="s">
        <v>17</v>
      </c>
      <c r="B20" s="29">
        <f t="shared" si="4"/>
        <v>522772879</v>
      </c>
      <c r="C20" s="29">
        <f t="shared" si="5"/>
        <v>516643268</v>
      </c>
      <c r="D20" s="29">
        <v>224364495</v>
      </c>
      <c r="E20" s="29">
        <v>1449792</v>
      </c>
      <c r="F20" s="29">
        <v>102235111</v>
      </c>
      <c r="G20" s="29">
        <v>11880348</v>
      </c>
      <c r="H20" s="29">
        <v>6979629</v>
      </c>
      <c r="I20" s="29">
        <v>24612</v>
      </c>
      <c r="J20" s="29">
        <v>398584</v>
      </c>
      <c r="K20" s="29">
        <v>377892</v>
      </c>
      <c r="L20" s="30">
        <v>747495</v>
      </c>
      <c r="M20" s="30">
        <v>168185310</v>
      </c>
      <c r="N20" s="29">
        <f t="shared" si="6"/>
        <v>6129611</v>
      </c>
      <c r="O20" s="29">
        <v>0</v>
      </c>
      <c r="P20" s="29">
        <v>2629098</v>
      </c>
      <c r="Q20" s="30">
        <v>3500513</v>
      </c>
      <c r="R20" s="30" t="s">
        <v>0</v>
      </c>
      <c r="S20" s="4"/>
    </row>
    <row r="21" spans="1:19" s="19" customFormat="1" ht="25.5" customHeight="1" hidden="1">
      <c r="A21" s="39" t="s">
        <v>18</v>
      </c>
      <c r="B21" s="31">
        <f t="shared" si="4"/>
        <v>370409327</v>
      </c>
      <c r="C21" s="31">
        <f t="shared" si="5"/>
        <v>349345020</v>
      </c>
      <c r="D21" s="31">
        <v>212187144</v>
      </c>
      <c r="E21" s="31">
        <v>1381444</v>
      </c>
      <c r="F21" s="31">
        <v>108143163</v>
      </c>
      <c r="G21" s="31">
        <v>18823889</v>
      </c>
      <c r="H21" s="31">
        <v>7436094</v>
      </c>
      <c r="I21" s="31">
        <v>14050</v>
      </c>
      <c r="J21" s="31">
        <v>267906</v>
      </c>
      <c r="K21" s="31">
        <v>378000</v>
      </c>
      <c r="L21" s="32" t="s">
        <v>0</v>
      </c>
      <c r="M21" s="32">
        <v>713330</v>
      </c>
      <c r="N21" s="31">
        <f t="shared" si="6"/>
        <v>21064307</v>
      </c>
      <c r="O21" s="29">
        <v>0</v>
      </c>
      <c r="P21" s="31">
        <v>3349725</v>
      </c>
      <c r="Q21" s="32">
        <v>17714582</v>
      </c>
      <c r="R21" s="32" t="s">
        <v>0</v>
      </c>
      <c r="S21" s="16"/>
    </row>
    <row r="22" spans="1:19" s="19" customFormat="1" ht="25.5" customHeight="1">
      <c r="A22" s="39" t="s">
        <v>19</v>
      </c>
      <c r="B22" s="31">
        <f t="shared" si="4"/>
        <v>383586993</v>
      </c>
      <c r="C22" s="31">
        <f t="shared" si="5"/>
        <v>368017056</v>
      </c>
      <c r="D22" s="31">
        <v>224657000</v>
      </c>
      <c r="E22" s="31">
        <v>1460981</v>
      </c>
      <c r="F22" s="31">
        <v>104967391</v>
      </c>
      <c r="G22" s="31">
        <v>15604242</v>
      </c>
      <c r="H22" s="31">
        <v>7557363</v>
      </c>
      <c r="I22" s="31">
        <v>14000</v>
      </c>
      <c r="J22" s="31">
        <v>344090</v>
      </c>
      <c r="K22" s="31">
        <v>377989</v>
      </c>
      <c r="L22" s="32">
        <v>660030</v>
      </c>
      <c r="M22" s="32">
        <v>12373970</v>
      </c>
      <c r="N22" s="31">
        <f t="shared" si="6"/>
        <v>15569937</v>
      </c>
      <c r="O22" s="29">
        <v>0</v>
      </c>
      <c r="P22" s="31">
        <v>6230818</v>
      </c>
      <c r="Q22" s="32">
        <v>9339119</v>
      </c>
      <c r="R22" s="32" t="s">
        <v>0</v>
      </c>
      <c r="S22" s="16"/>
    </row>
    <row r="23" spans="1:19" s="19" customFormat="1" ht="5.25" customHeight="1">
      <c r="A23" s="4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31"/>
      <c r="O23" s="29">
        <v>0</v>
      </c>
      <c r="P23" s="31"/>
      <c r="Q23" s="32"/>
      <c r="R23" s="32"/>
      <c r="S23" s="16"/>
    </row>
    <row r="24" spans="1:19" s="19" customFormat="1" ht="25.5" customHeight="1" hidden="1">
      <c r="A24" s="39" t="s">
        <v>20</v>
      </c>
      <c r="B24" s="31">
        <f t="shared" si="4"/>
        <v>449934088</v>
      </c>
      <c r="C24" s="31">
        <f t="shared" si="5"/>
        <v>429173043</v>
      </c>
      <c r="D24" s="31">
        <v>237547694</v>
      </c>
      <c r="E24" s="31">
        <v>1347089</v>
      </c>
      <c r="F24" s="31">
        <v>107277648</v>
      </c>
      <c r="G24" s="31">
        <v>15543683</v>
      </c>
      <c r="H24" s="31">
        <v>7560320</v>
      </c>
      <c r="I24" s="31">
        <v>11000</v>
      </c>
      <c r="J24" s="31">
        <v>212988</v>
      </c>
      <c r="K24" s="31">
        <v>359001</v>
      </c>
      <c r="L24" s="32">
        <v>643860</v>
      </c>
      <c r="M24" s="32">
        <v>58669760</v>
      </c>
      <c r="N24" s="31">
        <f t="shared" si="6"/>
        <v>20761045</v>
      </c>
      <c r="O24" s="29">
        <v>0</v>
      </c>
      <c r="P24" s="31">
        <v>9810380</v>
      </c>
      <c r="Q24" s="32">
        <v>10950665</v>
      </c>
      <c r="R24" s="32" t="s">
        <v>0</v>
      </c>
      <c r="S24" s="16"/>
    </row>
    <row r="25" spans="1:19" s="19" customFormat="1" ht="25.5" customHeight="1" hidden="1">
      <c r="A25" s="39" t="s">
        <v>21</v>
      </c>
      <c r="B25" s="31">
        <f>C25+N25</f>
        <v>455467330</v>
      </c>
      <c r="C25" s="31">
        <f>SUM(D25:M25)</f>
        <v>429763823</v>
      </c>
      <c r="D25" s="31">
        <v>243292202</v>
      </c>
      <c r="E25" s="31">
        <v>1364610</v>
      </c>
      <c r="F25" s="31">
        <v>134483494</v>
      </c>
      <c r="G25" s="31">
        <v>15699882</v>
      </c>
      <c r="H25" s="31">
        <v>8744222</v>
      </c>
      <c r="I25" s="31">
        <v>8946</v>
      </c>
      <c r="J25" s="31">
        <v>311092</v>
      </c>
      <c r="K25" s="31">
        <v>378000</v>
      </c>
      <c r="L25" s="32">
        <v>797475</v>
      </c>
      <c r="M25" s="32">
        <v>24683900</v>
      </c>
      <c r="N25" s="31">
        <f>P25+Q25</f>
        <v>25703507</v>
      </c>
      <c r="O25" s="29">
        <v>0</v>
      </c>
      <c r="P25" s="31">
        <v>21754618</v>
      </c>
      <c r="Q25" s="32">
        <v>3948889</v>
      </c>
      <c r="R25" s="32" t="s">
        <v>0</v>
      </c>
      <c r="S25" s="16"/>
    </row>
    <row r="26" spans="1:19" s="19" customFormat="1" ht="25.5" customHeight="1" hidden="1">
      <c r="A26" s="39" t="s">
        <v>22</v>
      </c>
      <c r="B26" s="31">
        <f>C26+N26</f>
        <v>505585102</v>
      </c>
      <c r="C26" s="31">
        <f>SUM(D26:M26)</f>
        <v>476843346</v>
      </c>
      <c r="D26" s="31">
        <v>268967908</v>
      </c>
      <c r="E26" s="31">
        <v>1566542</v>
      </c>
      <c r="F26" s="31">
        <f>7103248+142609301</f>
        <v>149712549</v>
      </c>
      <c r="G26" s="31">
        <v>18512822</v>
      </c>
      <c r="H26" s="31">
        <v>8740080</v>
      </c>
      <c r="I26" s="31">
        <v>8865</v>
      </c>
      <c r="J26" s="31">
        <v>225180</v>
      </c>
      <c r="K26" s="31">
        <v>378000</v>
      </c>
      <c r="L26" s="32">
        <v>844800</v>
      </c>
      <c r="M26" s="32">
        <v>27886600</v>
      </c>
      <c r="N26" s="31">
        <f>P26+Q26</f>
        <v>28741756</v>
      </c>
      <c r="O26" s="29">
        <v>0</v>
      </c>
      <c r="P26" s="31">
        <v>7585936</v>
      </c>
      <c r="Q26" s="32">
        <v>21155820</v>
      </c>
      <c r="R26" s="32" t="s">
        <v>0</v>
      </c>
      <c r="S26" s="7"/>
    </row>
    <row r="27" spans="1:19" s="19" customFormat="1" ht="25.5" customHeight="1">
      <c r="A27" s="46" t="s">
        <v>46</v>
      </c>
      <c r="B27" s="31">
        <f>C27+N27</f>
        <v>771318686</v>
      </c>
      <c r="C27" s="45">
        <f>SUM(D27:M27)</f>
        <v>703345504</v>
      </c>
      <c r="D27" s="31">
        <v>370021556</v>
      </c>
      <c r="E27" s="31">
        <v>0</v>
      </c>
      <c r="F27" s="31">
        <v>268120119</v>
      </c>
      <c r="G27" s="31">
        <v>25847447</v>
      </c>
      <c r="H27" s="31">
        <v>12820505</v>
      </c>
      <c r="I27" s="31">
        <v>0</v>
      </c>
      <c r="J27" s="31">
        <v>0</v>
      </c>
      <c r="K27" s="31">
        <v>0</v>
      </c>
      <c r="L27" s="31">
        <v>0</v>
      </c>
      <c r="M27" s="31">
        <v>26535877</v>
      </c>
      <c r="N27" s="31">
        <f>P27+Q27+R27</f>
        <v>67973182</v>
      </c>
      <c r="O27" s="29">
        <v>0</v>
      </c>
      <c r="P27" s="31">
        <v>16688602</v>
      </c>
      <c r="Q27" s="31">
        <v>51284580</v>
      </c>
      <c r="R27" s="31">
        <v>0</v>
      </c>
      <c r="S27" s="7"/>
    </row>
    <row r="28" spans="1:19" s="20" customFormat="1" ht="25.5" customHeight="1" thickBot="1">
      <c r="A28" s="41" t="s">
        <v>23</v>
      </c>
      <c r="B28" s="33">
        <f>C28+N28</f>
        <v>496340146</v>
      </c>
      <c r="C28" s="33">
        <f>SUM(D28:M28)</f>
        <v>478506306</v>
      </c>
      <c r="D28" s="33">
        <v>271508227</v>
      </c>
      <c r="E28" s="33">
        <v>0</v>
      </c>
      <c r="F28" s="33">
        <v>179784236</v>
      </c>
      <c r="G28" s="33">
        <v>0</v>
      </c>
      <c r="H28" s="33">
        <v>8783624</v>
      </c>
      <c r="I28" s="33">
        <v>0</v>
      </c>
      <c r="J28" s="33">
        <v>0</v>
      </c>
      <c r="K28" s="33">
        <v>0</v>
      </c>
      <c r="L28" s="33">
        <v>0</v>
      </c>
      <c r="M28" s="33">
        <v>18430219</v>
      </c>
      <c r="N28" s="33">
        <f>P28+Q28+R28</f>
        <v>17833840</v>
      </c>
      <c r="O28" s="33">
        <v>0</v>
      </c>
      <c r="P28" s="33">
        <v>17833840</v>
      </c>
      <c r="Q28" s="33">
        <v>0</v>
      </c>
      <c r="R28" s="33">
        <v>0</v>
      </c>
      <c r="S28" s="7"/>
    </row>
    <row r="29" spans="1:19" s="19" customFormat="1" ht="18.75" customHeight="1" thickBot="1">
      <c r="A29" s="15"/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7"/>
      <c r="Q29" s="18"/>
      <c r="R29" s="18"/>
      <c r="S29" s="16"/>
    </row>
    <row r="30" spans="1:19" s="47" customFormat="1" ht="24.75" customHeight="1">
      <c r="A30" s="63" t="s">
        <v>50</v>
      </c>
      <c r="B30" s="64" t="s">
        <v>29</v>
      </c>
      <c r="C30" s="58" t="s">
        <v>51</v>
      </c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0" t="s">
        <v>40</v>
      </c>
      <c r="O30" s="50"/>
      <c r="P30" s="51"/>
      <c r="Q30" s="51"/>
      <c r="R30" s="52"/>
      <c r="S30" s="4"/>
    </row>
    <row r="31" spans="1:19" s="48" customFormat="1" ht="42" customHeight="1" thickBot="1">
      <c r="A31" s="62"/>
      <c r="B31" s="65"/>
      <c r="C31" s="43" t="s">
        <v>52</v>
      </c>
      <c r="D31" s="66" t="s">
        <v>53</v>
      </c>
      <c r="E31" s="54"/>
      <c r="F31" s="66" t="s">
        <v>54</v>
      </c>
      <c r="G31" s="53"/>
      <c r="H31" s="54"/>
      <c r="I31" s="53" t="s">
        <v>55</v>
      </c>
      <c r="J31" s="54"/>
      <c r="K31" s="53" t="s">
        <v>56</v>
      </c>
      <c r="L31" s="54"/>
      <c r="M31" s="43" t="s">
        <v>57</v>
      </c>
      <c r="N31" s="43" t="s">
        <v>52</v>
      </c>
      <c r="O31" s="43" t="s">
        <v>58</v>
      </c>
      <c r="P31" s="43" t="s">
        <v>59</v>
      </c>
      <c r="Q31" s="43" t="s">
        <v>60</v>
      </c>
      <c r="R31" s="44" t="s">
        <v>57</v>
      </c>
      <c r="S31" s="4"/>
    </row>
    <row r="32" spans="1:19" s="19" customFormat="1" ht="25.5" customHeight="1">
      <c r="A32" s="39" t="s">
        <v>24</v>
      </c>
      <c r="B32" s="31">
        <f>C32+N32</f>
        <v>496842160</v>
      </c>
      <c r="C32" s="31">
        <f>SUM(D32:M32)</f>
        <v>486269452</v>
      </c>
      <c r="D32" s="55">
        <v>302336295</v>
      </c>
      <c r="E32" s="55"/>
      <c r="F32" s="55">
        <v>183933157</v>
      </c>
      <c r="G32" s="55"/>
      <c r="H32" s="34"/>
      <c r="I32" s="31"/>
      <c r="J32" s="31">
        <v>0</v>
      </c>
      <c r="K32" s="35"/>
      <c r="L32" s="31">
        <v>0</v>
      </c>
      <c r="M32" s="31">
        <v>0</v>
      </c>
      <c r="N32" s="31">
        <f>P32+Q32+R32</f>
        <v>10572708</v>
      </c>
      <c r="O32" s="31">
        <v>0</v>
      </c>
      <c r="P32" s="31">
        <v>10572708</v>
      </c>
      <c r="Q32" s="31">
        <v>0</v>
      </c>
      <c r="R32" s="31">
        <v>0</v>
      </c>
      <c r="S32" s="7"/>
    </row>
    <row r="33" spans="1:19" s="19" customFormat="1" ht="25.5" customHeight="1">
      <c r="A33" s="39" t="s">
        <v>25</v>
      </c>
      <c r="B33" s="31">
        <f>C33+N33</f>
        <v>463787306</v>
      </c>
      <c r="C33" s="31">
        <f>SUM(D33:M33)</f>
        <v>453335879</v>
      </c>
      <c r="D33" s="56">
        <v>309198754</v>
      </c>
      <c r="E33" s="56"/>
      <c r="F33" s="56">
        <v>144137125</v>
      </c>
      <c r="G33" s="56"/>
      <c r="H33" s="31"/>
      <c r="I33" s="31"/>
      <c r="J33" s="31">
        <v>0</v>
      </c>
      <c r="K33" s="35"/>
      <c r="L33" s="31">
        <v>0</v>
      </c>
      <c r="M33" s="31">
        <v>0</v>
      </c>
      <c r="N33" s="31">
        <f>P33+Q33+R33</f>
        <v>10451427</v>
      </c>
      <c r="O33" s="31">
        <v>0</v>
      </c>
      <c r="P33" s="31">
        <v>8456059</v>
      </c>
      <c r="Q33" s="31">
        <v>1995368</v>
      </c>
      <c r="R33" s="31">
        <v>0</v>
      </c>
      <c r="S33" s="7"/>
    </row>
    <row r="34" spans="1:19" s="19" customFormat="1" ht="25.5" customHeight="1">
      <c r="A34" s="39" t="s">
        <v>26</v>
      </c>
      <c r="B34" s="31">
        <f>C34+N34</f>
        <v>382784055</v>
      </c>
      <c r="C34" s="31">
        <f>SUM(D34:M34)</f>
        <v>376959454</v>
      </c>
      <c r="D34" s="56">
        <v>305928202</v>
      </c>
      <c r="E34" s="56"/>
      <c r="F34" s="56">
        <v>71031252</v>
      </c>
      <c r="G34" s="56"/>
      <c r="H34" s="31"/>
      <c r="I34" s="31"/>
      <c r="J34" s="31">
        <v>0</v>
      </c>
      <c r="K34" s="35"/>
      <c r="L34" s="31">
        <v>0</v>
      </c>
      <c r="M34" s="31">
        <v>0</v>
      </c>
      <c r="N34" s="31">
        <f>P34+Q34+R34</f>
        <v>5824601</v>
      </c>
      <c r="O34" s="31">
        <v>0</v>
      </c>
      <c r="P34" s="31">
        <v>5824601</v>
      </c>
      <c r="Q34" s="31">
        <v>0</v>
      </c>
      <c r="R34" s="31">
        <v>0</v>
      </c>
      <c r="S34" s="7"/>
    </row>
    <row r="35" spans="1:19" s="19" customFormat="1" ht="25.5" customHeight="1">
      <c r="A35" s="39" t="s">
        <v>45</v>
      </c>
      <c r="B35" s="31">
        <v>394311724</v>
      </c>
      <c r="C35" s="31">
        <v>377822171</v>
      </c>
      <c r="D35" s="56">
        <v>307468202</v>
      </c>
      <c r="E35" s="56"/>
      <c r="F35" s="56">
        <v>70353969</v>
      </c>
      <c r="G35" s="56"/>
      <c r="H35" s="31"/>
      <c r="I35" s="31"/>
      <c r="J35" s="31">
        <v>0</v>
      </c>
      <c r="K35" s="35"/>
      <c r="L35" s="31">
        <v>0</v>
      </c>
      <c r="M35" s="31">
        <v>0</v>
      </c>
      <c r="N35" s="31">
        <v>16489553</v>
      </c>
      <c r="O35" s="31">
        <v>0</v>
      </c>
      <c r="P35" s="31">
        <v>16489553</v>
      </c>
      <c r="Q35" s="31">
        <v>0</v>
      </c>
      <c r="R35" s="31">
        <v>0</v>
      </c>
      <c r="S35" s="7"/>
    </row>
    <row r="36" spans="1:19" s="19" customFormat="1" ht="25.5" customHeight="1">
      <c r="A36" s="39" t="s">
        <v>47</v>
      </c>
      <c r="B36" s="31">
        <v>395603431</v>
      </c>
      <c r="C36" s="31">
        <v>382870946</v>
      </c>
      <c r="D36" s="56">
        <v>316350914</v>
      </c>
      <c r="E36" s="56"/>
      <c r="F36" s="56">
        <v>66520032</v>
      </c>
      <c r="G36" s="56"/>
      <c r="H36" s="31"/>
      <c r="I36" s="31"/>
      <c r="J36" s="31">
        <v>0</v>
      </c>
      <c r="K36" s="35"/>
      <c r="L36" s="31">
        <v>0</v>
      </c>
      <c r="M36" s="31">
        <v>0</v>
      </c>
      <c r="N36" s="31">
        <v>12732485</v>
      </c>
      <c r="O36" s="31">
        <v>0</v>
      </c>
      <c r="P36" s="31">
        <v>10796261</v>
      </c>
      <c r="Q36" s="31">
        <v>1936224</v>
      </c>
      <c r="R36" s="31">
        <v>0</v>
      </c>
      <c r="S36" s="7"/>
    </row>
    <row r="37" spans="1:19" s="19" customFormat="1" ht="25.5" customHeight="1">
      <c r="A37" s="39" t="s">
        <v>48</v>
      </c>
      <c r="B37" s="31">
        <v>457757499</v>
      </c>
      <c r="C37" s="31">
        <v>385202696</v>
      </c>
      <c r="D37" s="56">
        <v>318986234</v>
      </c>
      <c r="E37" s="56"/>
      <c r="F37" s="56">
        <v>66216462</v>
      </c>
      <c r="G37" s="56"/>
      <c r="H37" s="31"/>
      <c r="I37" s="31"/>
      <c r="J37" s="31">
        <v>0</v>
      </c>
      <c r="K37" s="35"/>
      <c r="L37" s="31">
        <v>0</v>
      </c>
      <c r="M37" s="31">
        <v>0</v>
      </c>
      <c r="N37" s="31">
        <v>72554803</v>
      </c>
      <c r="O37" s="31">
        <v>49410000</v>
      </c>
      <c r="P37" s="31">
        <v>49410000</v>
      </c>
      <c r="Q37" s="31">
        <v>11646639</v>
      </c>
      <c r="R37" s="31">
        <v>11498164</v>
      </c>
      <c r="S37" s="7"/>
    </row>
    <row r="38" spans="1:19" s="19" customFormat="1" ht="25.5" customHeight="1">
      <c r="A38" s="39" t="s">
        <v>61</v>
      </c>
      <c r="B38" s="31">
        <v>465380718</v>
      </c>
      <c r="C38" s="31">
        <v>367340947</v>
      </c>
      <c r="D38" s="56">
        <v>300004371</v>
      </c>
      <c r="E38" s="56"/>
      <c r="F38" s="56">
        <v>67156576</v>
      </c>
      <c r="G38" s="56"/>
      <c r="H38" s="31"/>
      <c r="I38" s="31"/>
      <c r="J38" s="31">
        <v>180000</v>
      </c>
      <c r="K38" s="35"/>
      <c r="L38" s="31">
        <v>0</v>
      </c>
      <c r="M38" s="31">
        <v>0</v>
      </c>
      <c r="N38" s="31">
        <v>98039771</v>
      </c>
      <c r="O38" s="31">
        <v>49410000</v>
      </c>
      <c r="P38" s="31">
        <v>17616744</v>
      </c>
      <c r="Q38" s="31">
        <v>31013027</v>
      </c>
      <c r="R38" s="31">
        <v>0</v>
      </c>
      <c r="S38" s="7"/>
    </row>
    <row r="39" spans="1:19" s="19" customFormat="1" ht="25.5" customHeight="1">
      <c r="A39" s="39" t="s">
        <v>64</v>
      </c>
      <c r="B39" s="31">
        <v>347155137</v>
      </c>
      <c r="C39" s="31">
        <v>337730670</v>
      </c>
      <c r="D39" s="56">
        <v>275471454</v>
      </c>
      <c r="E39" s="56"/>
      <c r="F39" s="56">
        <v>62097216</v>
      </c>
      <c r="G39" s="56"/>
      <c r="H39" s="31"/>
      <c r="I39" s="31"/>
      <c r="J39" s="31">
        <v>162000</v>
      </c>
      <c r="K39" s="35"/>
      <c r="L39" s="31">
        <v>0</v>
      </c>
      <c r="M39" s="31">
        <v>0</v>
      </c>
      <c r="N39" s="31">
        <v>9424467</v>
      </c>
      <c r="O39" s="31">
        <v>0</v>
      </c>
      <c r="P39" s="31">
        <v>6924467</v>
      </c>
      <c r="Q39" s="31">
        <v>2500000</v>
      </c>
      <c r="R39" s="31">
        <v>0</v>
      </c>
      <c r="S39" s="7"/>
    </row>
    <row r="40" spans="1:19" s="19" customFormat="1" ht="25.5" customHeight="1">
      <c r="A40" s="39" t="s">
        <v>65</v>
      </c>
      <c r="B40" s="31">
        <v>357478696</v>
      </c>
      <c r="C40" s="31">
        <v>340425292</v>
      </c>
      <c r="D40" s="56">
        <v>276556026</v>
      </c>
      <c r="E40" s="56"/>
      <c r="F40" s="56">
        <v>63869266</v>
      </c>
      <c r="G40" s="56"/>
      <c r="H40" s="31"/>
      <c r="I40" s="31"/>
      <c r="J40" s="31">
        <v>0</v>
      </c>
      <c r="K40" s="35"/>
      <c r="L40" s="31">
        <v>0</v>
      </c>
      <c r="M40" s="31">
        <v>0</v>
      </c>
      <c r="N40" s="31">
        <v>17053404</v>
      </c>
      <c r="O40" s="31">
        <v>0</v>
      </c>
      <c r="P40" s="31">
        <v>5621456</v>
      </c>
      <c r="Q40" s="31">
        <v>11431948</v>
      </c>
      <c r="R40" s="31">
        <v>0</v>
      </c>
      <c r="S40" s="7"/>
    </row>
    <row r="41" spans="1:19" s="20" customFormat="1" ht="25.5" customHeight="1">
      <c r="A41" s="42" t="s">
        <v>66</v>
      </c>
      <c r="B41" s="36">
        <v>337409795</v>
      </c>
      <c r="C41" s="36">
        <v>332998443</v>
      </c>
      <c r="D41" s="49">
        <v>270866211</v>
      </c>
      <c r="E41" s="49"/>
      <c r="F41" s="49">
        <v>61952232</v>
      </c>
      <c r="G41" s="49"/>
      <c r="H41" s="36"/>
      <c r="I41" s="36"/>
      <c r="J41" s="36">
        <v>180000</v>
      </c>
      <c r="K41" s="37"/>
      <c r="L41" s="36">
        <v>0</v>
      </c>
      <c r="M41" s="36">
        <v>0</v>
      </c>
      <c r="N41" s="36">
        <v>4411352</v>
      </c>
      <c r="O41" s="36">
        <v>0</v>
      </c>
      <c r="P41" s="36">
        <v>3260575</v>
      </c>
      <c r="Q41" s="36">
        <v>1150777</v>
      </c>
      <c r="R41" s="36">
        <v>0</v>
      </c>
      <c r="S41" s="7"/>
    </row>
    <row r="42" spans="1:19" s="13" customFormat="1" ht="3.75" customHeight="1" thickBot="1">
      <c r="A42" s="6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7"/>
    </row>
    <row r="43" spans="1:19" s="23" customFormat="1" ht="17.25" customHeight="1">
      <c r="A43" s="21" t="s">
        <v>62</v>
      </c>
      <c r="I43" s="22"/>
      <c r="L43" s="24"/>
      <c r="M43" s="24"/>
      <c r="Q43" s="24"/>
      <c r="R43" s="24"/>
      <c r="S43" s="7"/>
    </row>
    <row r="44" spans="1:19" s="23" customFormat="1" ht="17.25" customHeight="1">
      <c r="A44" s="21" t="s">
        <v>27</v>
      </c>
      <c r="L44" s="24"/>
      <c r="M44" s="24"/>
      <c r="Q44" s="24"/>
      <c r="R44" s="24"/>
      <c r="S44" s="7"/>
    </row>
  </sheetData>
  <sheetProtection sheet="1" objects="1" scenarios="1"/>
  <mergeCells count="33">
    <mergeCell ref="D41:E41"/>
    <mergeCell ref="F41:G41"/>
    <mergeCell ref="D39:E39"/>
    <mergeCell ref="F39:G39"/>
    <mergeCell ref="D38:E38"/>
    <mergeCell ref="F38:G38"/>
    <mergeCell ref="A2:R2"/>
    <mergeCell ref="C4:M4"/>
    <mergeCell ref="C30:M30"/>
    <mergeCell ref="D32:E32"/>
    <mergeCell ref="B4:B5"/>
    <mergeCell ref="A4:A5"/>
    <mergeCell ref="A30:A31"/>
    <mergeCell ref="B30:B31"/>
    <mergeCell ref="F31:H31"/>
    <mergeCell ref="D31:E31"/>
    <mergeCell ref="D37:E37"/>
    <mergeCell ref="F37:G37"/>
    <mergeCell ref="F34:G34"/>
    <mergeCell ref="D36:E36"/>
    <mergeCell ref="F36:G36"/>
    <mergeCell ref="D35:E35"/>
    <mergeCell ref="F35:G35"/>
    <mergeCell ref="D40:E40"/>
    <mergeCell ref="N4:R4"/>
    <mergeCell ref="F40:G40"/>
    <mergeCell ref="K31:L31"/>
    <mergeCell ref="F32:G32"/>
    <mergeCell ref="F33:G33"/>
    <mergeCell ref="D33:E33"/>
    <mergeCell ref="D34:E34"/>
    <mergeCell ref="N30:R30"/>
    <mergeCell ref="I31:J31"/>
  </mergeCells>
  <printOptions horizontalCentered="1" verticalCentered="1"/>
  <pageMargins left="0" right="0" top="0" bottom="0" header="0" footer="0"/>
  <pageSetup horizontalDpi="600" verticalDpi="600" orientation="landscape" paperSize="9" scale="78" r:id="rId2"/>
  <colBreaks count="1" manualBreakCount="1">
    <brk id="19" max="65535" man="1"/>
  </col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2008-04-16T07:48:08Z</cp:lastPrinted>
  <dcterms:created xsi:type="dcterms:W3CDTF">2006-04-14T01:49:09Z</dcterms:created>
  <dcterms:modified xsi:type="dcterms:W3CDTF">2012-05-18T02:47:16Z</dcterms:modified>
  <cp:category/>
  <cp:version/>
  <cp:contentType/>
  <cp:contentStatus/>
</cp:coreProperties>
</file>